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1376" windowHeight="9300" activeTab="0"/>
  </bookViews>
  <sheets>
    <sheet name="Sheet1" sheetId="1" r:id="rId1"/>
  </sheets>
  <definedNames>
    <definedName name="AcceptCost">'Sheet1'!$X$14</definedName>
    <definedName name="NoTestCost">'Sheet1'!$X$17</definedName>
    <definedName name="ProbPass_Satis">'Sheet1'!$X$19</definedName>
    <definedName name="ProbPass_Unsat">'Sheet1'!$X$20</definedName>
    <definedName name="ProbSatis">'Sheet1'!$X$18</definedName>
    <definedName name="ProbSatis_Fail">'Sheet1'!$W$43</definedName>
    <definedName name="ProbSatis_Pass">'Sheet1'!$W$42</definedName>
    <definedName name="ProbUnsat_Fail">'Sheet1'!$X$43</definedName>
    <definedName name="ProbUnsat_Pass">'Sheet1'!$X$42</definedName>
    <definedName name="RejectCosts">'Sheet1'!$X$15</definedName>
    <definedName name="SatisPayoff">'Sheet1'!$X$12</definedName>
    <definedName name="TestCost">'Sheet1'!$X$16</definedName>
    <definedName name="Unsatpayoff">'Sheet1'!$X$13</definedName>
  </definedNames>
  <calcPr calcMode="manual" fullCalcOnLoad="1"/>
</workbook>
</file>

<file path=xl/sharedStrings.xml><?xml version="1.0" encoding="utf-8"?>
<sst xmlns="http://schemas.openxmlformats.org/spreadsheetml/2006/main" count="153" uniqueCount="98">
  <si>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</si>
  <si>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</si>
  <si>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</si>
  <si>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</si>
  <si>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</si>
  <si>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</si>
  <si>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</si>
  <si>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</si>
  <si>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</si>
  <si>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</si>
  <si>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</si>
  <si>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</si>
  <si>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</si>
  <si>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</si>
  <si>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</si>
  <si>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</si>
  <si>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</si>
  <si>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</si>
  <si>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Test</t>
  </si>
  <si>
    <t>No Test</t>
  </si>
  <si>
    <t>E</t>
  </si>
  <si>
    <t>Pass</t>
  </si>
  <si>
    <t>Fail</t>
  </si>
  <si>
    <t>Accept</t>
  </si>
  <si>
    <t>Reject</t>
  </si>
  <si>
    <t>Data:</t>
  </si>
  <si>
    <t>Satisfactory</t>
  </si>
  <si>
    <t>Unsatisfactory</t>
  </si>
  <si>
    <t>SatisPayoff</t>
  </si>
  <si>
    <t>Unsatpayoff</t>
  </si>
  <si>
    <t>TestCost</t>
  </si>
  <si>
    <t>ProbSatis</t>
  </si>
  <si>
    <t>ProbPass|Satis</t>
  </si>
  <si>
    <t>ProbPass|Unsat</t>
  </si>
  <si>
    <t>Finding</t>
  </si>
  <si>
    <t>P(Finding)</t>
  </si>
  <si>
    <t>State</t>
  </si>
  <si>
    <t xml:space="preserve">           P(State|Finding)</t>
  </si>
  <si>
    <t>P(State)</t>
  </si>
  <si>
    <t>Proirs:</t>
  </si>
  <si>
    <t xml:space="preserve">           P(Finding|State)</t>
  </si>
  <si>
    <t>Posteriors:</t>
  </si>
  <si>
    <t>Range Name</t>
  </si>
  <si>
    <t>Cell</t>
  </si>
  <si>
    <t>UnsatPayoff</t>
  </si>
  <si>
    <t>ProbPass_Satis</t>
  </si>
  <si>
    <t>ProbPass_Unsat</t>
  </si>
  <si>
    <t>Fruit box has ~30% good fruit.</t>
  </si>
  <si>
    <t>Fruit box has ~80% good fruit.</t>
  </si>
  <si>
    <t>Sample a fruit from box.</t>
  </si>
  <si>
    <t>Don't test the box.</t>
  </si>
  <si>
    <t>Sampled fruit is ok.</t>
  </si>
  <si>
    <t>Sampled fruit is not ok.</t>
  </si>
  <si>
    <t>Buy the box.</t>
  </si>
  <si>
    <t>Don't buy the box.</t>
  </si>
  <si>
    <t>W31</t>
  </si>
  <si>
    <t>W32</t>
  </si>
  <si>
    <t>ProbUnsat</t>
  </si>
  <si>
    <t>W23</t>
  </si>
  <si>
    <t>ProbFail_Satis</t>
  </si>
  <si>
    <t>Y22</t>
  </si>
  <si>
    <t>Y23</t>
  </si>
  <si>
    <t>ProbsFail</t>
  </si>
  <si>
    <t>ProbFail_Unsat</t>
  </si>
  <si>
    <t>ProbPas</t>
  </si>
  <si>
    <t>W8</t>
  </si>
  <si>
    <t>W9</t>
  </si>
  <si>
    <t>W10</t>
  </si>
  <si>
    <t>W11</t>
  </si>
  <si>
    <t>W12</t>
  </si>
  <si>
    <t>W13</t>
  </si>
  <si>
    <t>ProbSatis_Pass</t>
  </si>
  <si>
    <t>X31</t>
  </si>
  <si>
    <t>ProbSatis_Fail</t>
  </si>
  <si>
    <t>X32</t>
  </si>
  <si>
    <t>ProbUnsat_Pass</t>
  </si>
  <si>
    <t>Y31</t>
  </si>
  <si>
    <t>ProbUnsat_Fail</t>
  </si>
  <si>
    <t>Y32</t>
  </si>
  <si>
    <t xml:space="preserve">EVPI: </t>
  </si>
  <si>
    <t xml:space="preserve">EVE: </t>
  </si>
  <si>
    <t>Alternative</t>
  </si>
  <si>
    <t>Payoffs:</t>
  </si>
  <si>
    <t xml:space="preserve">         State of Nature</t>
  </si>
  <si>
    <t>EPWE:</t>
  </si>
  <si>
    <t>Labels:</t>
  </si>
  <si>
    <t>AcceptCost</t>
  </si>
  <si>
    <t>RejectCost</t>
  </si>
  <si>
    <t>NoTestCost</t>
  </si>
  <si>
    <t>Terminology:</t>
  </si>
  <si>
    <t>General Exercise 15.5-6</t>
  </si>
  <si>
    <t>Expected Payoff</t>
  </si>
  <si>
    <t>Action</t>
  </si>
  <si>
    <t>If No</t>
  </si>
  <si>
    <t>If Yes</t>
  </si>
  <si>
    <t>Test?</t>
  </si>
  <si>
    <t>If Pass</t>
  </si>
  <si>
    <t>If Fail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</si>
</sst>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1" fillId="0" borderId="1" xfId="19" applyFont="1" applyFill="1" applyBorder="1" applyAlignment="1">
      <alignment horizontal="left"/>
      <protection/>
    </xf>
    <xf numFmtId="0" fontId="0" fillId="0" borderId="2" xfId="19" applyFont="1" applyFill="1" applyBorder="1" applyAlignment="1">
      <alignment horizontal="center"/>
      <protection/>
    </xf>
    <xf numFmtId="0" fontId="0" fillId="2" borderId="3" xfId="19" applyFont="1" applyFill="1" applyBorder="1" applyAlignment="1">
      <alignment horizontal="center"/>
      <protection/>
    </xf>
    <xf numFmtId="0" fontId="0" fillId="2" borderId="0" xfId="19" applyFont="1" applyFill="1" applyBorder="1" applyAlignment="1">
      <alignment horizontal="center"/>
      <protection/>
    </xf>
    <xf numFmtId="0" fontId="0" fillId="2" borderId="4" xfId="19" applyFont="1" applyFill="1" applyBorder="1" applyAlignment="1">
      <alignment horizontal="center"/>
      <protection/>
    </xf>
    <xf numFmtId="0" fontId="0" fillId="2" borderId="5" xfId="19" applyFont="1" applyFill="1" applyBorder="1" applyAlignment="1">
      <alignment horizontal="center"/>
      <protection/>
    </xf>
    <xf numFmtId="0" fontId="0" fillId="2" borderId="6" xfId="19" applyFont="1" applyFill="1" applyBorder="1" applyAlignment="1">
      <alignment horizontal="center"/>
      <protection/>
    </xf>
    <xf numFmtId="0" fontId="0" fillId="2" borderId="7" xfId="19" applyFont="1" applyFill="1" applyBorder="1" applyAlignment="1">
      <alignment horizontal="center"/>
      <protection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" xfId="19" applyFont="1" applyFill="1" applyBorder="1" applyAlignment="1">
      <alignment horizontal="center"/>
      <protection/>
    </xf>
    <xf numFmtId="0" fontId="0" fillId="2" borderId="14" xfId="19" applyFont="1" applyFill="1" applyBorder="1" applyAlignment="1">
      <alignment horizontal="center"/>
      <protection/>
    </xf>
    <xf numFmtId="0" fontId="0" fillId="2" borderId="15" xfId="19" applyFont="1" applyFill="1" applyBorder="1" applyAlignment="1">
      <alignment horizontal="center"/>
      <protection/>
    </xf>
    <xf numFmtId="0" fontId="0" fillId="2" borderId="16" xfId="19" applyFont="1" applyFill="1" applyBorder="1" applyAlignment="1">
      <alignment horizontal="center"/>
      <protection/>
    </xf>
    <xf numFmtId="0" fontId="0" fillId="2" borderId="17" xfId="19" applyFont="1" applyFill="1" applyBorder="1" applyAlignment="1">
      <alignment horizontal="center"/>
      <protection/>
    </xf>
    <xf numFmtId="0" fontId="0" fillId="2" borderId="18" xfId="19" applyFont="1" applyFill="1" applyBorder="1" applyAlignment="1">
      <alignment horizontal="center"/>
      <protection/>
    </xf>
    <xf numFmtId="0" fontId="1" fillId="3" borderId="19" xfId="0" applyNumberFormat="1" applyFont="1" applyFill="1" applyBorder="1" applyAlignment="1">
      <alignment/>
    </xf>
    <xf numFmtId="0" fontId="1" fillId="3" borderId="20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3" borderId="4" xfId="0" applyNumberFormat="1" applyFont="1" applyFill="1" applyBorder="1" applyAlignment="1">
      <alignment/>
    </xf>
    <xf numFmtId="0" fontId="0" fillId="3" borderId="5" xfId="0" applyNumberFormat="1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4" borderId="21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4" borderId="10" xfId="0" applyFill="1" applyBorder="1" applyAlignment="1">
      <alignment/>
    </xf>
    <xf numFmtId="0" fontId="0" fillId="2" borderId="25" xfId="19" applyNumberFormat="1" applyFont="1" applyFill="1" applyBorder="1" applyAlignment="1">
      <alignment horizontal="center"/>
      <protection/>
    </xf>
    <xf numFmtId="0" fontId="0" fillId="2" borderId="26" xfId="19" applyNumberFormat="1" applyFont="1" applyFill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1" fillId="0" borderId="3" xfId="19" applyFont="1" applyFill="1" applyBorder="1" applyAlignment="1">
      <alignment horizontal="left"/>
      <protection/>
    </xf>
    <xf numFmtId="0" fontId="0" fillId="0" borderId="21" xfId="19" applyFont="1" applyFill="1" applyBorder="1" applyAlignment="1">
      <alignment horizontal="center"/>
      <protection/>
    </xf>
    <xf numFmtId="0" fontId="0" fillId="0" borderId="20" xfId="19" applyFont="1" applyFill="1" applyBorder="1" applyAlignment="1">
      <alignment horizontal="center"/>
      <protection/>
    </xf>
    <xf numFmtId="0" fontId="0" fillId="0" borderId="27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  <xf numFmtId="0" fontId="0" fillId="2" borderId="28" xfId="0" applyFill="1" applyBorder="1" applyAlignment="1">
      <alignment/>
    </xf>
    <xf numFmtId="0" fontId="1" fillId="0" borderId="28" xfId="0" applyFont="1" applyBorder="1" applyAlignment="1">
      <alignment/>
    </xf>
    <xf numFmtId="0" fontId="0" fillId="4" borderId="24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5" borderId="28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5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5" borderId="2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h.10 - Decision Analysis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51</xdr:row>
      <xdr:rowOff>142875</xdr:rowOff>
    </xdr:from>
    <xdr:to>
      <xdr:col>24</xdr:col>
      <xdr:colOff>381000</xdr:colOff>
      <xdr:row>55</xdr:row>
      <xdr:rowOff>0</xdr:rowOff>
    </xdr:to>
    <xdr:sp>
      <xdr:nvSpPr>
        <xdr:cNvPr id="1" name="Line 364"/>
        <xdr:cNvSpPr>
          <a:spLocks/>
        </xdr:cNvSpPr>
      </xdr:nvSpPr>
      <xdr:spPr>
        <a:xfrm flipH="1">
          <a:off x="12039600" y="8534400"/>
          <a:ext cx="381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381000</xdr:colOff>
      <xdr:row>52</xdr:row>
      <xdr:rowOff>0</xdr:rowOff>
    </xdr:from>
    <xdr:to>
      <xdr:col>25</xdr:col>
      <xdr:colOff>9525</xdr:colOff>
      <xdr:row>55</xdr:row>
      <xdr:rowOff>19050</xdr:rowOff>
    </xdr:to>
    <xdr:sp>
      <xdr:nvSpPr>
        <xdr:cNvPr id="2" name="Line 365"/>
        <xdr:cNvSpPr>
          <a:spLocks/>
        </xdr:cNvSpPr>
      </xdr:nvSpPr>
      <xdr:spPr>
        <a:xfrm>
          <a:off x="12420600" y="8553450"/>
          <a:ext cx="4667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15"/>
  <sheetViews>
    <sheetView tabSelected="1" workbookViewId="0" topLeftCell="A1">
      <selection activeCell="A2" sqref="A2"/>
    </sheetView>
  </sheetViews>
  <sheetFormatPr defaultColWidth="9.140625" defaultRowHeight="12.75"/>
  <cols>
    <col min="2" max="2" width="2.28125" style="0" customWidth="1"/>
    <col min="3" max="3" width="3.7109375" style="0" customWidth="1"/>
    <col min="6" max="6" width="2.28125" style="0" customWidth="1"/>
    <col min="7" max="7" width="3.7109375" style="0" customWidth="1"/>
    <col min="10" max="10" width="2.28125" style="0" customWidth="1"/>
    <col min="11" max="11" width="3.7109375" style="0" customWidth="1"/>
    <col min="14" max="14" width="2.28125" style="0" customWidth="1"/>
    <col min="15" max="15" width="3.7109375" style="0" customWidth="1"/>
    <col min="18" max="18" width="2.28125" style="0" customWidth="1"/>
    <col min="21" max="21" width="14.140625" style="0" customWidth="1"/>
    <col min="22" max="22" width="13.8515625" style="0" customWidth="1"/>
    <col min="23" max="23" width="13.421875" style="0" customWidth="1"/>
    <col min="24" max="24" width="12.28125" style="0" customWidth="1"/>
    <col min="25" max="25" width="12.57421875" style="0" customWidth="1"/>
  </cols>
  <sheetData>
    <row r="1" spans="1:25" ht="12.75">
      <c r="A1" t="s">
        <v>90</v>
      </c>
      <c r="U1" s="54" t="s">
        <v>89</v>
      </c>
      <c r="V1" s="55"/>
      <c r="W1" s="55"/>
      <c r="X1" s="55"/>
      <c r="Y1" s="56"/>
    </row>
    <row r="2" spans="21:25" ht="12.75">
      <c r="U2" s="52" t="s">
        <v>26</v>
      </c>
      <c r="V2" s="57" t="s">
        <v>48</v>
      </c>
      <c r="W2" s="57"/>
      <c r="X2" s="57"/>
      <c r="Y2" s="31"/>
    </row>
    <row r="3" spans="21:25" ht="12.75">
      <c r="U3" s="52" t="s">
        <v>27</v>
      </c>
      <c r="V3" s="57" t="s">
        <v>47</v>
      </c>
      <c r="W3" s="57"/>
      <c r="X3" s="57"/>
      <c r="Y3" s="31"/>
    </row>
    <row r="4" spans="21:25" ht="12.75">
      <c r="U4" s="52" t="s">
        <v>18</v>
      </c>
      <c r="V4" s="57" t="s">
        <v>49</v>
      </c>
      <c r="W4" s="57"/>
      <c r="X4" s="57"/>
      <c r="Y4" s="31"/>
    </row>
    <row r="5" spans="21:25" ht="12.75">
      <c r="U5" s="52" t="s">
        <v>19</v>
      </c>
      <c r="V5" s="57" t="s">
        <v>50</v>
      </c>
      <c r="W5" s="57"/>
      <c r="X5" s="57"/>
      <c r="Y5" s="31"/>
    </row>
    <row r="6" spans="21:25" ht="12.75">
      <c r="U6" s="52" t="s">
        <v>21</v>
      </c>
      <c r="V6" s="57" t="s">
        <v>51</v>
      </c>
      <c r="W6" s="57"/>
      <c r="X6" s="57"/>
      <c r="Y6" s="31"/>
    </row>
    <row r="7" spans="21:25" ht="12.75">
      <c r="U7" s="52" t="s">
        <v>22</v>
      </c>
      <c r="V7" s="57" t="s">
        <v>52</v>
      </c>
      <c r="W7" s="57"/>
      <c r="X7" s="57"/>
      <c r="Y7" s="31"/>
    </row>
    <row r="8" spans="21:25" ht="12.75">
      <c r="U8" s="52" t="s">
        <v>23</v>
      </c>
      <c r="V8" s="57" t="s">
        <v>53</v>
      </c>
      <c r="W8" s="57"/>
      <c r="X8" s="57"/>
      <c r="Y8" s="31"/>
    </row>
    <row r="9" spans="21:25" ht="12.75">
      <c r="U9" s="53" t="s">
        <v>24</v>
      </c>
      <c r="V9" s="58" t="s">
        <v>54</v>
      </c>
      <c r="W9" s="58"/>
      <c r="X9" s="58"/>
      <c r="Y9" s="32"/>
    </row>
    <row r="11" spans="21:24" ht="12.75">
      <c r="U11" s="46" t="s">
        <v>85</v>
      </c>
      <c r="W11" s="29" t="s">
        <v>25</v>
      </c>
      <c r="X11" s="30"/>
    </row>
    <row r="12" spans="21:24" ht="12.75">
      <c r="U12" s="47" t="s">
        <v>23</v>
      </c>
      <c r="W12" s="35" t="s">
        <v>28</v>
      </c>
      <c r="X12" s="36">
        <v>200</v>
      </c>
    </row>
    <row r="13" spans="21:24" ht="12.75">
      <c r="U13" s="49" t="s">
        <v>24</v>
      </c>
      <c r="W13" s="33" t="s">
        <v>29</v>
      </c>
      <c r="X13" s="31">
        <v>-1000</v>
      </c>
    </row>
    <row r="14" spans="21:24" ht="12.75">
      <c r="U14" s="47" t="s">
        <v>26</v>
      </c>
      <c r="W14" s="50" t="s">
        <v>86</v>
      </c>
      <c r="X14" s="48">
        <v>0</v>
      </c>
    </row>
    <row r="15" spans="21:24" ht="12.75">
      <c r="U15" s="49" t="s">
        <v>27</v>
      </c>
      <c r="W15" s="33" t="s">
        <v>87</v>
      </c>
      <c r="X15" s="31">
        <v>0</v>
      </c>
    </row>
    <row r="16" spans="21:24" ht="12.75">
      <c r="U16" s="48" t="s">
        <v>21</v>
      </c>
      <c r="W16" s="33" t="s">
        <v>30</v>
      </c>
      <c r="X16" s="31">
        <v>0</v>
      </c>
    </row>
    <row r="17" spans="21:24" ht="12.75">
      <c r="U17" s="49" t="s">
        <v>22</v>
      </c>
      <c r="W17" s="51" t="s">
        <v>88</v>
      </c>
      <c r="X17" s="48">
        <v>0</v>
      </c>
    </row>
    <row r="18" spans="21:24" ht="12.75">
      <c r="U18" s="47" t="s">
        <v>18</v>
      </c>
      <c r="W18" s="33" t="s">
        <v>31</v>
      </c>
      <c r="X18" s="31">
        <v>0.9</v>
      </c>
    </row>
    <row r="19" spans="21:24" ht="12.75">
      <c r="U19" s="49" t="s">
        <v>19</v>
      </c>
      <c r="W19" s="33" t="s">
        <v>32</v>
      </c>
      <c r="X19" s="31">
        <v>0.8</v>
      </c>
    </row>
    <row r="20" spans="23:24" ht="12.75">
      <c r="W20" s="34" t="s">
        <v>33</v>
      </c>
      <c r="X20" s="32">
        <v>0.3</v>
      </c>
    </row>
    <row r="21" ht="13.5" thickBot="1"/>
    <row r="22" spans="22:25" ht="13.5" thickBot="1">
      <c r="V22" s="3" t="s">
        <v>82</v>
      </c>
      <c r="W22" s="11" t="s">
        <v>83</v>
      </c>
      <c r="X22" s="12"/>
      <c r="Y22" s="13"/>
    </row>
    <row r="23" spans="22:25" ht="13.5" thickBot="1">
      <c r="V23" s="43" t="s">
        <v>81</v>
      </c>
      <c r="W23" s="37" t="str">
        <f>U14</f>
        <v>Satisfactory</v>
      </c>
      <c r="X23" s="37" t="str">
        <f>U15</f>
        <v>Unsatisfactory</v>
      </c>
      <c r="Y23" s="38"/>
    </row>
    <row r="24" spans="22:25" ht="12.75">
      <c r="V24" s="20" t="str">
        <f>U12</f>
        <v>Accept</v>
      </c>
      <c r="W24" s="18">
        <f>SatisPayoff</f>
        <v>200</v>
      </c>
      <c r="X24" s="18">
        <f>Unsatpayoff</f>
        <v>-1000</v>
      </c>
      <c r="Y24" s="19"/>
    </row>
    <row r="25" spans="22:25" ht="12.75">
      <c r="V25" s="21" t="str">
        <f>U13</f>
        <v>Reject</v>
      </c>
      <c r="W25" s="6">
        <v>0</v>
      </c>
      <c r="X25" s="6">
        <v>0</v>
      </c>
      <c r="Y25" s="7"/>
    </row>
    <row r="26" spans="22:25" ht="13.5" thickBot="1">
      <c r="V26" s="22"/>
      <c r="W26" s="9"/>
      <c r="X26" s="9"/>
      <c r="Y26" s="10"/>
    </row>
    <row r="28" spans="22:23" ht="12.75">
      <c r="V28" s="44" t="s">
        <v>84</v>
      </c>
      <c r="W28" s="45">
        <f>MAX(V33*W24+V34*X24,V33*W25+V34*X25)</f>
        <v>80.00000000000003</v>
      </c>
    </row>
    <row r="29" ht="13.5" thickBot="1"/>
    <row r="30" spans="21:25" ht="12.75">
      <c r="U30" s="3" t="s">
        <v>39</v>
      </c>
      <c r="V30" s="4"/>
      <c r="W30" s="11" t="s">
        <v>40</v>
      </c>
      <c r="X30" s="12"/>
      <c r="Y30" s="13"/>
    </row>
    <row r="31" spans="21:25" ht="13.5" thickBot="1">
      <c r="U31" s="40"/>
      <c r="V31" s="41"/>
      <c r="W31" s="14"/>
      <c r="X31" s="15" t="s">
        <v>34</v>
      </c>
      <c r="Y31" s="16"/>
    </row>
    <row r="32" spans="21:25" ht="13.5" thickBot="1">
      <c r="U32" s="43" t="s">
        <v>36</v>
      </c>
      <c r="V32" s="42" t="s">
        <v>38</v>
      </c>
      <c r="W32" s="37" t="str">
        <f>U16</f>
        <v>Pass</v>
      </c>
      <c r="X32" s="37" t="str">
        <f>U17</f>
        <v>Fail</v>
      </c>
      <c r="Y32" s="38"/>
    </row>
    <row r="33" spans="21:25" ht="12.75">
      <c r="U33" s="17" t="str">
        <f>U14</f>
        <v>Satisfactory</v>
      </c>
      <c r="V33" s="20">
        <f>ProbSatis</f>
        <v>0.9</v>
      </c>
      <c r="W33" s="18">
        <f>ProbPass_Satis</f>
        <v>0.8</v>
      </c>
      <c r="X33" s="18">
        <f>1-W33</f>
        <v>0.19999999999999996</v>
      </c>
      <c r="Y33" s="19"/>
    </row>
    <row r="34" spans="21:25" ht="12.75">
      <c r="U34" s="5" t="str">
        <f>U15</f>
        <v>Unsatisfactory</v>
      </c>
      <c r="V34" s="21">
        <f>1-V33</f>
        <v>0.09999999999999998</v>
      </c>
      <c r="W34" s="6">
        <f>ProbPass_Unsat</f>
        <v>0.3</v>
      </c>
      <c r="X34" s="6">
        <f>1-W34</f>
        <v>0.7</v>
      </c>
      <c r="Y34" s="7"/>
    </row>
    <row r="35" spans="21:25" ht="13.5" thickBot="1">
      <c r="U35" s="8"/>
      <c r="V35" s="22"/>
      <c r="W35" s="9"/>
      <c r="X35" s="9"/>
      <c r="Y35" s="10"/>
    </row>
    <row r="37" spans="21:22" ht="12.75">
      <c r="U37" s="39" t="s">
        <v>79</v>
      </c>
      <c r="V37" s="45">
        <f>V33*W24+V34*X25-W28</f>
        <v>99.99999999999997</v>
      </c>
    </row>
    <row r="38" spans="21:25" ht="13.5" thickBot="1">
      <c r="U38" s="2"/>
      <c r="V38" s="2"/>
      <c r="W38" s="2"/>
      <c r="X38" s="2"/>
      <c r="Y38" s="2"/>
    </row>
    <row r="39" spans="21:25" ht="12.75">
      <c r="U39" s="3" t="s">
        <v>41</v>
      </c>
      <c r="V39" s="4"/>
      <c r="W39" s="11" t="s">
        <v>37</v>
      </c>
      <c r="X39" s="12"/>
      <c r="Y39" s="13"/>
    </row>
    <row r="40" spans="21:25" ht="13.5" thickBot="1">
      <c r="U40" s="40"/>
      <c r="V40" s="41"/>
      <c r="W40" s="14"/>
      <c r="X40" s="15" t="s">
        <v>36</v>
      </c>
      <c r="Y40" s="16"/>
    </row>
    <row r="41" spans="21:25" ht="13.5" thickBot="1">
      <c r="U41" s="43" t="s">
        <v>34</v>
      </c>
      <c r="V41" s="43" t="s">
        <v>35</v>
      </c>
      <c r="W41" s="37" t="str">
        <f>U14</f>
        <v>Satisfactory</v>
      </c>
      <c r="X41" s="37" t="str">
        <f>U15</f>
        <v>Unsatisfactory</v>
      </c>
      <c r="Y41" s="38"/>
    </row>
    <row r="42" spans="21:25" ht="12.75">
      <c r="U42" s="17" t="str">
        <f>U16</f>
        <v>Pass</v>
      </c>
      <c r="V42" s="20">
        <f>SUMPRODUCT(V33:V34,W33:W34)</f>
        <v>0.7500000000000001</v>
      </c>
      <c r="W42" s="17">
        <f>W33*V33/V42</f>
        <v>0.96</v>
      </c>
      <c r="X42" s="18">
        <f>W34*V34/V42</f>
        <v>0.03999999999999998</v>
      </c>
      <c r="Y42" s="19">
        <f>IF(W35="","",V35*W35/SUMPRODUCT(V33:V37,W33:W37))</f>
      </c>
    </row>
    <row r="43" spans="21:25" ht="12.75">
      <c r="U43" s="5" t="str">
        <f>U17</f>
        <v>Fail</v>
      </c>
      <c r="V43" s="21">
        <f>SUMPRODUCT(V33:V34,X33:X34)</f>
        <v>0.24999999999999994</v>
      </c>
      <c r="W43" s="6">
        <f>X33*V33/V43</f>
        <v>0.72</v>
      </c>
      <c r="X43" s="6">
        <f>X34*V34/V43</f>
        <v>0.27999999999999997</v>
      </c>
      <c r="Y43" s="7">
        <f>IF(X35="","",V35*X35/SUMPRODUCT(V33:V37,X33:X37))</f>
      </c>
    </row>
    <row r="44" spans="21:25" ht="13.5" thickBot="1">
      <c r="U44" s="8"/>
      <c r="V44" s="22">
        <f>IF(Y33="","",SUMPRODUCT(V33:V37,Y33:Y37))</f>
      </c>
      <c r="W44" s="9">
        <f>IF(Y33="","",V33*Y33/SUMPRODUCT(V33:V37,Y33:Y37))</f>
      </c>
      <c r="X44" s="9">
        <f>IF(Y34="","",V34*Y34/SUMPRODUCT(V33:V37,Y33:Y37))</f>
      </c>
      <c r="Y44" s="10">
        <f>IF(Y35="","",V35*Y35/SUMPRODUCT(V33:V37,Y33:Y37))</f>
      </c>
    </row>
    <row r="46" spans="21:22" ht="12.75">
      <c r="U46" s="39" t="s">
        <v>80</v>
      </c>
      <c r="V46" s="45" t="e">
        <f>#REF!-D18-W28</f>
        <v>#REF!</v>
      </c>
    </row>
    <row r="47" ht="13.5" thickBot="1"/>
    <row r="48" spans="21:25" ht="13.5" thickBot="1">
      <c r="U48" s="23" t="s">
        <v>42</v>
      </c>
      <c r="V48" s="24" t="s">
        <v>43</v>
      </c>
      <c r="Y48" s="1" t="s">
        <v>91</v>
      </c>
    </row>
    <row r="49" spans="21:25" ht="12.75">
      <c r="U49" s="25" t="s">
        <v>28</v>
      </c>
      <c r="V49" s="26" t="s">
        <v>65</v>
      </c>
      <c r="Y49" s="45">
        <f>A27</f>
        <v>0</v>
      </c>
    </row>
    <row r="50" spans="21:22" ht="12.75">
      <c r="U50" s="25" t="s">
        <v>44</v>
      </c>
      <c r="V50" s="26" t="s">
        <v>66</v>
      </c>
    </row>
    <row r="51" spans="21:27" ht="12.75">
      <c r="U51" s="25" t="s">
        <v>30</v>
      </c>
      <c r="V51" s="26" t="s">
        <v>67</v>
      </c>
      <c r="X51" s="59"/>
      <c r="Y51" s="60" t="s">
        <v>92</v>
      </c>
      <c r="Z51" s="59"/>
      <c r="AA51" s="59"/>
    </row>
    <row r="52" spans="21:27" ht="12.75">
      <c r="U52" s="25" t="s">
        <v>31</v>
      </c>
      <c r="V52" s="26" t="s">
        <v>68</v>
      </c>
      <c r="X52" s="61" t="s">
        <v>95</v>
      </c>
      <c r="Y52" s="62" t="str">
        <f>IF(B26=1,"Yes","No")</f>
        <v>No</v>
      </c>
      <c r="Z52" s="59"/>
      <c r="AA52" s="59"/>
    </row>
    <row r="53" spans="21:27" ht="12.75">
      <c r="U53" s="25" t="s">
        <v>45</v>
      </c>
      <c r="V53" s="26" t="s">
        <v>69</v>
      </c>
      <c r="X53" s="59"/>
      <c r="Y53" s="59"/>
      <c r="Z53" s="59"/>
      <c r="AA53" s="59"/>
    </row>
    <row r="54" spans="21:27" ht="12.75">
      <c r="U54" s="25" t="s">
        <v>46</v>
      </c>
      <c r="V54" s="26" t="s">
        <v>70</v>
      </c>
      <c r="X54" s="63" t="s">
        <v>93</v>
      </c>
      <c r="Y54" s="59"/>
      <c r="Z54" s="64" t="s">
        <v>94</v>
      </c>
      <c r="AA54" s="59"/>
    </row>
    <row r="55" spans="21:27" ht="12.75">
      <c r="U55" s="25" t="s">
        <v>59</v>
      </c>
      <c r="V55" s="26" t="s">
        <v>60</v>
      </c>
      <c r="X55" s="59"/>
      <c r="Y55" s="59"/>
      <c r="Z55" s="59"/>
      <c r="AA55" s="59"/>
    </row>
    <row r="56" spans="21:27" ht="12.75">
      <c r="U56" s="25" t="s">
        <v>63</v>
      </c>
      <c r="V56" s="26" t="s">
        <v>61</v>
      </c>
      <c r="X56" s="62" t="e">
        <f>IF(#REF!=1,U12,U13)</f>
        <v>#REF!</v>
      </c>
      <c r="Y56" s="59"/>
      <c r="Z56" s="65" t="e">
        <f>IF(#REF!=1,U12,U13)</f>
        <v>#REF!</v>
      </c>
      <c r="AA56" s="66" t="s">
        <v>96</v>
      </c>
    </row>
    <row r="57" spans="21:27" ht="12.75">
      <c r="U57" s="25" t="s">
        <v>57</v>
      </c>
      <c r="V57" s="26" t="s">
        <v>58</v>
      </c>
      <c r="X57" s="59"/>
      <c r="Y57" s="59"/>
      <c r="Z57" s="67" t="e">
        <f>IF(#REF!=1,U12,U13)</f>
        <v>#REF!</v>
      </c>
      <c r="AA57" s="66" t="s">
        <v>97</v>
      </c>
    </row>
    <row r="58" spans="21:22" ht="12.75">
      <c r="U58" s="25" t="s">
        <v>64</v>
      </c>
      <c r="V58" s="26" t="s">
        <v>55</v>
      </c>
    </row>
    <row r="59" spans="21:22" ht="12.75">
      <c r="U59" s="25" t="s">
        <v>62</v>
      </c>
      <c r="V59" s="26" t="s">
        <v>56</v>
      </c>
    </row>
    <row r="60" spans="21:22" ht="12.75">
      <c r="U60" s="25" t="s">
        <v>71</v>
      </c>
      <c r="V60" s="26" t="s">
        <v>72</v>
      </c>
    </row>
    <row r="61" spans="21:22" ht="12.75">
      <c r="U61" s="25" t="s">
        <v>73</v>
      </c>
      <c r="V61" s="26" t="s">
        <v>74</v>
      </c>
    </row>
    <row r="62" spans="21:22" ht="12.75">
      <c r="U62" s="25" t="s">
        <v>75</v>
      </c>
      <c r="V62" s="26" t="s">
        <v>76</v>
      </c>
    </row>
    <row r="63" spans="21:22" ht="13.5" thickBot="1">
      <c r="U63" s="27" t="s">
        <v>77</v>
      </c>
      <c r="V63" s="28" t="s">
        <v>78</v>
      </c>
    </row>
    <row r="985" spans="188:202" ht="12.75">
      <c r="GF985" t="s">
        <v>0</v>
      </c>
      <c r="GG985" t="s">
        <v>1</v>
      </c>
      <c r="GH985" t="s">
        <v>2</v>
      </c>
      <c r="GI985" t="s">
        <v>3</v>
      </c>
      <c r="GJ985" t="s">
        <v>4</v>
      </c>
      <c r="GK985" t="s">
        <v>5</v>
      </c>
      <c r="GL985" t="s">
        <v>6</v>
      </c>
      <c r="GM985" t="s">
        <v>7</v>
      </c>
      <c r="GN985" t="s">
        <v>8</v>
      </c>
      <c r="GO985" t="s">
        <v>9</v>
      </c>
      <c r="GP985" t="s">
        <v>10</v>
      </c>
      <c r="GQ985" t="s">
        <v>11</v>
      </c>
      <c r="GR985" t="s">
        <v>12</v>
      </c>
      <c r="GS985" t="s">
        <v>13</v>
      </c>
      <c r="GT985" t="s">
        <v>14</v>
      </c>
    </row>
    <row r="986" spans="188:202" ht="12.75">
      <c r="GF986">
        <v>0</v>
      </c>
      <c r="GG986" t="s">
        <v>15</v>
      </c>
      <c r="GH986">
        <v>0</v>
      </c>
      <c r="GI986">
        <v>0</v>
      </c>
      <c r="GJ986">
        <v>0</v>
      </c>
      <c r="GK986" t="s">
        <v>16</v>
      </c>
      <c r="GL986">
        <v>2</v>
      </c>
      <c r="GM986">
        <v>1</v>
      </c>
      <c r="GN986">
        <v>2</v>
      </c>
      <c r="GO986">
        <v>0</v>
      </c>
      <c r="GP986">
        <v>0</v>
      </c>
      <c r="GQ986">
        <v>0</v>
      </c>
      <c r="GR986">
        <v>34</v>
      </c>
      <c r="GS986">
        <v>1</v>
      </c>
      <c r="GT986" t="b">
        <v>1</v>
      </c>
    </row>
    <row r="987" spans="188:202" ht="12.75">
      <c r="GF987">
        <v>1</v>
      </c>
      <c r="GI987">
        <v>0</v>
      </c>
      <c r="GJ987">
        <v>0</v>
      </c>
      <c r="GK987" t="s">
        <v>20</v>
      </c>
      <c r="GL987">
        <v>2</v>
      </c>
      <c r="GM987">
        <v>3</v>
      </c>
      <c r="GN987">
        <v>4</v>
      </c>
      <c r="GO987">
        <v>0</v>
      </c>
      <c r="GP987">
        <v>0</v>
      </c>
      <c r="GQ987">
        <v>0</v>
      </c>
      <c r="GR987">
        <v>19</v>
      </c>
      <c r="GS987">
        <v>5</v>
      </c>
      <c r="GT987" t="b">
        <v>1</v>
      </c>
    </row>
    <row r="988" spans="188:202" ht="12.75">
      <c r="GF988">
        <v>2</v>
      </c>
      <c r="GI988">
        <v>0</v>
      </c>
      <c r="GJ988">
        <v>0</v>
      </c>
      <c r="GK988" t="s">
        <v>16</v>
      </c>
      <c r="GL988">
        <v>2</v>
      </c>
      <c r="GM988">
        <v>9</v>
      </c>
      <c r="GN988">
        <v>10</v>
      </c>
      <c r="GO988">
        <v>0</v>
      </c>
      <c r="GP988">
        <v>0</v>
      </c>
      <c r="GQ988">
        <v>0</v>
      </c>
      <c r="GR988">
        <v>49</v>
      </c>
      <c r="GS988">
        <v>5</v>
      </c>
      <c r="GT988" t="b">
        <v>1</v>
      </c>
    </row>
    <row r="989" spans="188:202" ht="12.75">
      <c r="GF989">
        <v>3</v>
      </c>
      <c r="GJ989">
        <v>1</v>
      </c>
      <c r="GK989" t="s">
        <v>16</v>
      </c>
      <c r="GL989">
        <v>2</v>
      </c>
      <c r="GM989">
        <v>5</v>
      </c>
      <c r="GN989">
        <v>6</v>
      </c>
      <c r="GO989">
        <v>0</v>
      </c>
      <c r="GP989">
        <v>0</v>
      </c>
      <c r="GQ989">
        <v>0</v>
      </c>
      <c r="GR989">
        <v>9</v>
      </c>
      <c r="GS989">
        <v>9</v>
      </c>
      <c r="GT989" t="b">
        <v>1</v>
      </c>
    </row>
    <row r="990" spans="188:202" ht="12.75">
      <c r="GF990">
        <v>4</v>
      </c>
      <c r="GJ990">
        <v>1</v>
      </c>
      <c r="GK990" t="s">
        <v>16</v>
      </c>
      <c r="GL990">
        <v>2</v>
      </c>
      <c r="GM990">
        <v>7</v>
      </c>
      <c r="GN990">
        <v>8</v>
      </c>
      <c r="GO990">
        <v>0</v>
      </c>
      <c r="GP990">
        <v>0</v>
      </c>
      <c r="GQ990">
        <v>0</v>
      </c>
      <c r="GR990">
        <v>29</v>
      </c>
      <c r="GS990">
        <v>9</v>
      </c>
      <c r="GT990" t="b">
        <v>1</v>
      </c>
    </row>
    <row r="991" spans="188:202" ht="12.75">
      <c r="GF991">
        <v>5</v>
      </c>
      <c r="GI991">
        <v>0</v>
      </c>
      <c r="GJ991">
        <v>3</v>
      </c>
      <c r="GK991" t="s">
        <v>20</v>
      </c>
      <c r="GL991">
        <v>2</v>
      </c>
      <c r="GM991">
        <v>11</v>
      </c>
      <c r="GN991">
        <v>12</v>
      </c>
      <c r="GO991">
        <v>0</v>
      </c>
      <c r="GP991">
        <v>0</v>
      </c>
      <c r="GQ991">
        <v>0</v>
      </c>
      <c r="GR991">
        <v>4</v>
      </c>
      <c r="GS991">
        <v>13</v>
      </c>
      <c r="GT991" t="b">
        <v>1</v>
      </c>
    </row>
    <row r="992" spans="188:202" ht="12.75">
      <c r="GF992">
        <v>6</v>
      </c>
      <c r="GI992">
        <v>0</v>
      </c>
      <c r="GJ992">
        <v>3</v>
      </c>
      <c r="GK992" t="s">
        <v>20</v>
      </c>
      <c r="GL992">
        <v>2</v>
      </c>
      <c r="GM992">
        <v>13</v>
      </c>
      <c r="GN992">
        <v>14</v>
      </c>
      <c r="GO992">
        <v>0</v>
      </c>
      <c r="GP992">
        <v>0</v>
      </c>
      <c r="GQ992">
        <v>0</v>
      </c>
      <c r="GR992">
        <v>14</v>
      </c>
      <c r="GS992">
        <v>13</v>
      </c>
      <c r="GT992" t="b">
        <v>1</v>
      </c>
    </row>
    <row r="993" spans="188:202" ht="12.75">
      <c r="GF993">
        <v>7</v>
      </c>
      <c r="GI993">
        <v>0</v>
      </c>
      <c r="GJ993">
        <v>4</v>
      </c>
      <c r="GK993" t="s">
        <v>20</v>
      </c>
      <c r="GL993">
        <v>2</v>
      </c>
      <c r="GM993">
        <v>15</v>
      </c>
      <c r="GN993">
        <v>16</v>
      </c>
      <c r="GO993">
        <v>0</v>
      </c>
      <c r="GP993">
        <v>0</v>
      </c>
      <c r="GQ993">
        <v>0</v>
      </c>
      <c r="GR993">
        <v>24</v>
      </c>
      <c r="GS993">
        <v>13</v>
      </c>
      <c r="GT993" t="b">
        <v>1</v>
      </c>
    </row>
    <row r="994" spans="188:202" ht="12.75">
      <c r="GF994">
        <v>8</v>
      </c>
      <c r="GI994">
        <v>0</v>
      </c>
      <c r="GJ994">
        <v>4</v>
      </c>
      <c r="GK994" t="s">
        <v>20</v>
      </c>
      <c r="GL994">
        <v>2</v>
      </c>
      <c r="GM994">
        <v>17</v>
      </c>
      <c r="GN994">
        <v>18</v>
      </c>
      <c r="GO994">
        <v>0</v>
      </c>
      <c r="GP994">
        <v>0</v>
      </c>
      <c r="GQ994">
        <v>0</v>
      </c>
      <c r="GR994">
        <v>34</v>
      </c>
      <c r="GS994">
        <v>13</v>
      </c>
      <c r="GT994" t="b">
        <v>1</v>
      </c>
    </row>
    <row r="995" spans="188:202" ht="12.75">
      <c r="GF995">
        <v>9</v>
      </c>
      <c r="GI995">
        <v>0</v>
      </c>
      <c r="GJ995">
        <v>2</v>
      </c>
      <c r="GK995" t="s">
        <v>20</v>
      </c>
      <c r="GL995">
        <v>2</v>
      </c>
      <c r="GM995">
        <v>19</v>
      </c>
      <c r="GN995">
        <v>20</v>
      </c>
      <c r="GO995">
        <v>0</v>
      </c>
      <c r="GP995">
        <v>0</v>
      </c>
      <c r="GQ995">
        <v>0</v>
      </c>
      <c r="GR995">
        <v>44</v>
      </c>
      <c r="GS995">
        <v>9</v>
      </c>
      <c r="GT995" t="b">
        <v>1</v>
      </c>
    </row>
    <row r="996" spans="188:202" ht="12.75">
      <c r="GF996">
        <v>10</v>
      </c>
      <c r="GI996">
        <v>0</v>
      </c>
      <c r="GJ996">
        <v>2</v>
      </c>
      <c r="GK996" t="s">
        <v>20</v>
      </c>
      <c r="GL996">
        <v>2</v>
      </c>
      <c r="GM996">
        <v>21</v>
      </c>
      <c r="GN996">
        <v>22</v>
      </c>
      <c r="GO996">
        <v>0</v>
      </c>
      <c r="GP996">
        <v>0</v>
      </c>
      <c r="GQ996">
        <v>0</v>
      </c>
      <c r="GR996">
        <v>54</v>
      </c>
      <c r="GS996">
        <v>9</v>
      </c>
      <c r="GT996" t="b">
        <v>1</v>
      </c>
    </row>
    <row r="997" spans="188:202" ht="12.75">
      <c r="GF997">
        <v>11</v>
      </c>
      <c r="GJ997">
        <v>5</v>
      </c>
      <c r="GK997" t="s">
        <v>17</v>
      </c>
      <c r="GL997">
        <v>0</v>
      </c>
      <c r="GM997">
        <v>0</v>
      </c>
      <c r="GN997">
        <v>0</v>
      </c>
      <c r="GO997">
        <v>0</v>
      </c>
      <c r="GP997">
        <v>0</v>
      </c>
      <c r="GQ997">
        <v>0</v>
      </c>
      <c r="GR997">
        <v>2</v>
      </c>
      <c r="GS997">
        <v>17</v>
      </c>
      <c r="GT997" t="b">
        <v>1</v>
      </c>
    </row>
    <row r="998" spans="188:202" ht="12.75">
      <c r="GF998">
        <v>12</v>
      </c>
      <c r="GJ998">
        <v>5</v>
      </c>
      <c r="GK998" t="s">
        <v>17</v>
      </c>
      <c r="GL998">
        <v>0</v>
      </c>
      <c r="GM998">
        <v>0</v>
      </c>
      <c r="GN998">
        <v>0</v>
      </c>
      <c r="GO998">
        <v>0</v>
      </c>
      <c r="GP998">
        <v>0</v>
      </c>
      <c r="GQ998">
        <v>0</v>
      </c>
      <c r="GR998">
        <v>7</v>
      </c>
      <c r="GS998">
        <v>17</v>
      </c>
      <c r="GT998" t="b">
        <v>1</v>
      </c>
    </row>
    <row r="999" spans="188:202" ht="12.75">
      <c r="GF999">
        <v>13</v>
      </c>
      <c r="GJ999">
        <v>6</v>
      </c>
      <c r="GK999" t="s">
        <v>17</v>
      </c>
      <c r="GL999">
        <v>0</v>
      </c>
      <c r="GM999">
        <v>0</v>
      </c>
      <c r="GN999">
        <v>0</v>
      </c>
      <c r="GO999">
        <v>0</v>
      </c>
      <c r="GP999">
        <v>0</v>
      </c>
      <c r="GQ999">
        <v>0</v>
      </c>
      <c r="GR999">
        <v>12</v>
      </c>
      <c r="GS999">
        <v>17</v>
      </c>
      <c r="GT999" t="b">
        <v>1</v>
      </c>
    </row>
    <row r="1000" spans="188:204" ht="12.75">
      <c r="GF1000">
        <v>14</v>
      </c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88:204" ht="12.75">
      <c r="GF1001">
        <v>15</v>
      </c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2</v>
      </c>
      <c r="GO1001">
        <v>1</v>
      </c>
      <c r="GP1001">
        <v>12</v>
      </c>
      <c r="GQ1001">
        <v>0</v>
      </c>
      <c r="GR1001">
        <v>0</v>
      </c>
      <c r="GS1001">
        <v>0</v>
      </c>
      <c r="GT1001">
        <v>24</v>
      </c>
      <c r="GU1001">
        <v>1</v>
      </c>
      <c r="GV1001" t="b">
        <v>1</v>
      </c>
    </row>
    <row r="1002" spans="188:204" ht="12.75">
      <c r="GF1002">
        <v>16</v>
      </c>
      <c r="GH1002">
        <v>1</v>
      </c>
      <c r="GK1002">
        <v>0</v>
      </c>
      <c r="GL1002">
        <v>0</v>
      </c>
      <c r="GM1002" t="s">
        <v>20</v>
      </c>
      <c r="GN1002">
        <v>2</v>
      </c>
      <c r="GO1002">
        <v>3</v>
      </c>
      <c r="GP1002">
        <v>4</v>
      </c>
      <c r="GQ1002">
        <v>0</v>
      </c>
      <c r="GR1002">
        <v>0</v>
      </c>
      <c r="GS1002">
        <v>0</v>
      </c>
      <c r="GT1002">
        <v>15</v>
      </c>
      <c r="GU1002">
        <v>5</v>
      </c>
      <c r="GV1002" t="b">
        <v>1</v>
      </c>
    </row>
    <row r="1003" spans="188:204" ht="12.75">
      <c r="GF1003">
        <v>17</v>
      </c>
      <c r="GH1003">
        <v>2</v>
      </c>
      <c r="GL1003">
        <v>7</v>
      </c>
      <c r="GM1003" t="s">
        <v>17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7</v>
      </c>
      <c r="GU1003">
        <v>17</v>
      </c>
      <c r="GV1003" t="b">
        <v>1</v>
      </c>
    </row>
    <row r="1004" spans="188:204" ht="12.75">
      <c r="GF1004">
        <v>18</v>
      </c>
      <c r="GH1004">
        <v>3</v>
      </c>
      <c r="GL1004">
        <v>1</v>
      </c>
      <c r="GM1004" t="s">
        <v>16</v>
      </c>
      <c r="GN1004">
        <v>2</v>
      </c>
      <c r="GO1004">
        <v>7</v>
      </c>
      <c r="GP1004">
        <v>8</v>
      </c>
      <c r="GQ1004">
        <v>0</v>
      </c>
      <c r="GR1004">
        <v>0</v>
      </c>
      <c r="GS1004">
        <v>0</v>
      </c>
      <c r="GT1004">
        <v>8</v>
      </c>
      <c r="GU1004">
        <v>9</v>
      </c>
      <c r="GV1004" t="b">
        <v>1</v>
      </c>
    </row>
    <row r="1005" spans="188:204" ht="12.75">
      <c r="GF1005">
        <v>19</v>
      </c>
      <c r="GH1005">
        <v>4</v>
      </c>
      <c r="GL1005">
        <v>1</v>
      </c>
      <c r="GM1005" t="s">
        <v>16</v>
      </c>
      <c r="GN1005">
        <v>2</v>
      </c>
      <c r="GO1005">
        <v>9</v>
      </c>
      <c r="GP1005">
        <v>10</v>
      </c>
      <c r="GQ1005">
        <v>0</v>
      </c>
      <c r="GR1005">
        <v>0</v>
      </c>
      <c r="GS1005">
        <v>0</v>
      </c>
      <c r="GT1005">
        <v>23</v>
      </c>
      <c r="GU1005">
        <v>9</v>
      </c>
      <c r="GV1005" t="b">
        <v>1</v>
      </c>
    </row>
    <row r="1006" spans="188:204" ht="12.75">
      <c r="GF1006">
        <v>20</v>
      </c>
      <c r="GH1006">
        <v>5</v>
      </c>
      <c r="GL1006">
        <v>9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22</v>
      </c>
      <c r="GU1006">
        <v>17</v>
      </c>
      <c r="GV1006" t="b">
        <v>1</v>
      </c>
    </row>
    <row r="1007" spans="188:204" ht="12.75">
      <c r="GF1007">
        <v>21</v>
      </c>
      <c r="GH1007">
        <v>6</v>
      </c>
      <c r="GL1007">
        <v>9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17</v>
      </c>
      <c r="GU1007">
        <v>17</v>
      </c>
      <c r="GV1007" t="b">
        <v>1</v>
      </c>
    </row>
    <row r="1008" spans="188:204" ht="12.75">
      <c r="GF1008">
        <v>22</v>
      </c>
      <c r="GH1008">
        <v>7</v>
      </c>
      <c r="GK1008">
        <v>0</v>
      </c>
      <c r="GL1008">
        <v>3</v>
      </c>
      <c r="GM1008" t="s">
        <v>20</v>
      </c>
      <c r="GN1008">
        <v>2</v>
      </c>
      <c r="GO1008">
        <v>11</v>
      </c>
      <c r="GP1008">
        <v>2</v>
      </c>
      <c r="GQ1008">
        <v>0</v>
      </c>
      <c r="GR1008">
        <v>0</v>
      </c>
      <c r="GS1008">
        <v>0</v>
      </c>
      <c r="GT1008">
        <v>4</v>
      </c>
      <c r="GU1008">
        <v>13</v>
      </c>
      <c r="GV1008" t="b">
        <v>1</v>
      </c>
    </row>
    <row r="1009" spans="190:204" ht="12.75">
      <c r="GH1009">
        <v>8</v>
      </c>
      <c r="GK1009">
        <v>0</v>
      </c>
      <c r="GL1009">
        <v>3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12</v>
      </c>
      <c r="GU1009">
        <v>13</v>
      </c>
      <c r="GV1009" t="b">
        <v>1</v>
      </c>
    </row>
    <row r="1010" spans="190:204" ht="12.75">
      <c r="GH1010">
        <v>9</v>
      </c>
      <c r="GK1010">
        <v>0</v>
      </c>
      <c r="GL1010">
        <v>4</v>
      </c>
      <c r="GM1010" t="s">
        <v>20</v>
      </c>
      <c r="GN1010">
        <v>2</v>
      </c>
      <c r="GO1010">
        <v>6</v>
      </c>
      <c r="GP1010">
        <v>5</v>
      </c>
      <c r="GQ1010">
        <v>0</v>
      </c>
      <c r="GR1010">
        <v>0</v>
      </c>
      <c r="GS1010">
        <v>0</v>
      </c>
      <c r="GT1010">
        <v>19</v>
      </c>
      <c r="GU1010">
        <v>13</v>
      </c>
      <c r="GV1010" t="b">
        <v>1</v>
      </c>
    </row>
    <row r="1011" spans="190:204" ht="12.75">
      <c r="GH1011">
        <v>10</v>
      </c>
      <c r="GK1011">
        <v>0</v>
      </c>
      <c r="GL1011">
        <v>4</v>
      </c>
      <c r="GM1011" t="s">
        <v>17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27</v>
      </c>
      <c r="GU1011">
        <v>13</v>
      </c>
      <c r="GV1011" t="b">
        <v>1</v>
      </c>
    </row>
    <row r="1012" spans="190:204" ht="12.75">
      <c r="GH1012">
        <v>11</v>
      </c>
      <c r="GL1012">
        <v>7</v>
      </c>
      <c r="GM1012" t="s">
        <v>17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2</v>
      </c>
      <c r="GU1012">
        <v>17</v>
      </c>
      <c r="GV1012" t="b">
        <v>1</v>
      </c>
    </row>
    <row r="1013" spans="190:204" ht="12.75">
      <c r="GH1013">
        <v>12</v>
      </c>
      <c r="GK1013">
        <v>0</v>
      </c>
      <c r="GL1013">
        <v>0</v>
      </c>
      <c r="GM1013" t="s">
        <v>20</v>
      </c>
      <c r="GN1013">
        <v>2</v>
      </c>
      <c r="GO1013">
        <v>13</v>
      </c>
      <c r="GP1013">
        <v>14</v>
      </c>
      <c r="GQ1013">
        <v>0</v>
      </c>
      <c r="GR1013">
        <v>0</v>
      </c>
      <c r="GS1013">
        <v>0</v>
      </c>
      <c r="GT1013">
        <v>34</v>
      </c>
      <c r="GU1013">
        <v>5</v>
      </c>
      <c r="GV1013" t="b">
        <v>1</v>
      </c>
    </row>
    <row r="1014" spans="190:204" ht="12.75">
      <c r="GH1014">
        <v>13</v>
      </c>
      <c r="GL1014">
        <v>12</v>
      </c>
      <c r="GM1014" t="s">
        <v>17</v>
      </c>
      <c r="GN1014">
        <v>0</v>
      </c>
      <c r="GO1014">
        <v>0</v>
      </c>
      <c r="GP1014">
        <v>0</v>
      </c>
      <c r="GQ1014">
        <v>0</v>
      </c>
      <c r="GR1014">
        <v>0</v>
      </c>
      <c r="GS1014">
        <v>0</v>
      </c>
      <c r="GT1014">
        <v>32</v>
      </c>
      <c r="GU1014">
        <v>9</v>
      </c>
      <c r="GV1014" t="b">
        <v>1</v>
      </c>
    </row>
    <row r="1015" spans="190:204" ht="12.75">
      <c r="GH1015">
        <v>14</v>
      </c>
      <c r="GL1015">
        <v>12</v>
      </c>
      <c r="GM1015" t="s">
        <v>17</v>
      </c>
      <c r="GN1015">
        <v>0</v>
      </c>
      <c r="GO1015">
        <v>0</v>
      </c>
      <c r="GP1015">
        <v>0</v>
      </c>
      <c r="GQ1015">
        <v>0</v>
      </c>
      <c r="GR1015">
        <v>0</v>
      </c>
      <c r="GS1015">
        <v>0</v>
      </c>
      <c r="GT1015">
        <v>37</v>
      </c>
      <c r="GU1015">
        <v>9</v>
      </c>
      <c r="GV1015" t="b">
        <v>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Shores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 and Thomas Shores</dc:creator>
  <cp:keywords/>
  <dc:description/>
  <cp:lastModifiedBy>Muriel  and Thomas Shores</cp:lastModifiedBy>
  <dcterms:created xsi:type="dcterms:W3CDTF">2007-03-31T14:49:48Z</dcterms:created>
  <dcterms:modified xsi:type="dcterms:W3CDTF">2007-04-01T15:27:45Z</dcterms:modified>
  <cp:category/>
  <cp:version/>
  <cp:contentType/>
  <cp:contentStatus/>
</cp:coreProperties>
</file>